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6608" windowHeight="9432"/>
  </bookViews>
  <sheets>
    <sheet name="Readme" sheetId="14" r:id="rId1"/>
    <sheet name="1" sheetId="10" r:id="rId2"/>
    <sheet name="2" sheetId="9" r:id="rId3"/>
    <sheet name="3" sheetId="8" r:id="rId4"/>
    <sheet name="4" sheetId="7" r:id="rId5"/>
    <sheet name="5" sheetId="11" r:id="rId6"/>
    <sheet name="6" sheetId="1" r:id="rId7"/>
    <sheet name="7" sheetId="12" r:id="rId8"/>
  </sheets>
  <definedNames>
    <definedName name="_xlnm.Print_Area" localSheetId="1">'1'!$B$2:$G$13</definedName>
    <definedName name="_xlnm.Print_Area" localSheetId="2">'2'!$B$2:$G$21</definedName>
    <definedName name="_xlnm.Print_Area" localSheetId="3">'3'!$B$2:$G$13</definedName>
    <definedName name="_xlnm.Print_Area" localSheetId="4">'4'!$B$2:$G$20</definedName>
    <definedName name="_xlnm.Print_Area" localSheetId="5">'5'!$B$2:$G$20</definedName>
    <definedName name="_xlnm.Print_Area" localSheetId="0">Readme!$B$2:$B$10</definedName>
  </definedNames>
  <calcPr calcId="145621"/>
</workbook>
</file>

<file path=xl/calcChain.xml><?xml version="1.0" encoding="utf-8"?>
<calcChain xmlns="http://schemas.openxmlformats.org/spreadsheetml/2006/main">
  <c r="F8" i="8" l="1"/>
  <c r="F8" i="11"/>
  <c r="F14" i="1"/>
  <c r="F8" i="1"/>
  <c r="F8" i="12"/>
  <c r="F7" i="12"/>
  <c r="C15" i="1"/>
  <c r="C8" i="11"/>
  <c r="C15" i="11" s="1"/>
  <c r="C8" i="7"/>
  <c r="C15" i="7" s="1"/>
  <c r="C8" i="8"/>
  <c r="C8" i="9"/>
  <c r="C8" i="10"/>
  <c r="F8" i="7" l="1"/>
  <c r="G14" i="9"/>
  <c r="E15" i="9"/>
  <c r="G15" i="9" s="1"/>
  <c r="G7" i="12" l="1"/>
  <c r="G8" i="12"/>
  <c r="D15" i="11"/>
  <c r="D14" i="11" s="1"/>
  <c r="G8" i="11"/>
  <c r="E14" i="11" s="1"/>
  <c r="E15" i="11" s="1"/>
  <c r="C14" i="11"/>
  <c r="E8" i="9"/>
  <c r="E7" i="9"/>
  <c r="G8" i="8" l="1"/>
  <c r="D15" i="7"/>
  <c r="D14" i="7" s="1"/>
  <c r="C14" i="7"/>
  <c r="G8" i="7"/>
  <c r="E14" i="7" s="1"/>
  <c r="G8" i="1"/>
  <c r="E15" i="1" s="1"/>
  <c r="C14" i="1"/>
  <c r="D15" i="1"/>
  <c r="E14" i="1" l="1"/>
  <c r="G14" i="1" s="1"/>
  <c r="D14" i="1"/>
</calcChain>
</file>

<file path=xl/sharedStrings.xml><?xml version="1.0" encoding="utf-8"?>
<sst xmlns="http://schemas.openxmlformats.org/spreadsheetml/2006/main" count="132" uniqueCount="66">
  <si>
    <t>Credibility</t>
  </si>
  <si>
    <t>Manual Rate</t>
  </si>
  <si>
    <t>Experience Rate</t>
  </si>
  <si>
    <t>Blended Rate</t>
  </si>
  <si>
    <t>Member Months</t>
  </si>
  <si>
    <t>Allowed Costs</t>
  </si>
  <si>
    <t>Risk Score</t>
  </si>
  <si>
    <t>Credibility Demonstration - Why is it inappropriate to use blended risk scores to adjust manual claims?</t>
  </si>
  <si>
    <t>1. Starting with a projected experience rate …</t>
  </si>
  <si>
    <t>Final Rate</t>
  </si>
  <si>
    <t>Adjustments to have characteristics similar to the experience rate*</t>
  </si>
  <si>
    <t>3. Calculate the blended risk score using the CMS credibility guideline …</t>
  </si>
  <si>
    <t>2. Add an appropriate manual rate…</t>
  </si>
  <si>
    <t>4.b. modify the manual claims based on the blended risk score …</t>
  </si>
  <si>
    <t>In this demonstration, assume the manual rate is appropriately developed as follows:</t>
  </si>
  <si>
    <t>Source Data</t>
  </si>
  <si>
    <t>4.a. Using the result from page 3 ...</t>
  </si>
  <si>
    <t>7. The correct process: develop an appropriate manual rate, then apply the credibility formula …</t>
  </si>
  <si>
    <t>* See ASOP 25, 2.4 &amp; 3.3 (http://www.actuarialstandardsboard.org/wp-content/uploads/2014/02/asop025_174.pdf)</t>
  </si>
  <si>
    <t>5.a. Considering the modification of manual claims on page 4 …</t>
  </si>
  <si>
    <t>5.b. the manual risk score should also be adjusted to be consistent with the modified claims …</t>
  </si>
  <si>
    <t>6.a. The process in inappropriate because it results in the use of two inconsistent manual rates …</t>
  </si>
  <si>
    <t>6.b.</t>
  </si>
  <si>
    <t>This step is plausible.</t>
  </si>
  <si>
    <t>This page contains an explanation of the problematic steps on pages 4 and 5.</t>
  </si>
  <si>
    <t>A few points of emphasis before beginning:</t>
  </si>
  <si>
    <r>
      <t>1)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This demonstration does not recommend the use of a specific approach, or say what approach is appropriate.  We are only demonstrating an inappropriate approach.</t>
    </r>
  </si>
  <si>
    <r>
      <t>2)</t>
    </r>
    <r>
      <rPr>
        <sz val="7"/>
        <color rgb="FF000000"/>
        <rFont val="Times New Roman"/>
        <family val="1"/>
      </rPr>
      <t>   </t>
    </r>
    <r>
      <rPr>
        <sz val="10"/>
        <color rgb="FF000000"/>
        <rFont val="Tahoma"/>
        <family val="2"/>
      </rPr>
      <t>OACT would like to clarify that the CMS credibility guidelines are not a requirement.  If used, the claims and risk score guidelines may be used together, or the actuary may choose to use one guideline and not the other.</t>
    </r>
  </si>
  <si>
    <r>
      <t>3)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The certifying actuary should consider the credibility procedure(s) used for CY2015 (if applicable) when selecting a method for CY2016.  The implementation of the CMS risk score credibility guideline, beginning CY2016, does not imply that the actuary must change the credibility procedure for risk scores.</t>
    </r>
  </si>
  <si>
    <r>
      <t>5)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 xml:space="preserve">The concept of credibility does not adjust or suggest that the risks associated with the experience are changing. </t>
    </r>
  </si>
  <si>
    <t>PLEASE PAGE THROUGH THE SEVEN WORKSHEET TABS TO VIEW THE DEMONSTRATION…</t>
  </si>
  <si>
    <t>This step is problematic.  See page 6 for explanation.</t>
  </si>
  <si>
    <r>
      <rPr>
        <b/>
        <sz val="10"/>
        <rFont val="Arial"/>
        <family val="2"/>
      </rPr>
      <t>Page 3</t>
    </r>
    <r>
      <rPr>
        <sz val="10"/>
        <rFont val="Arial"/>
        <family val="2"/>
      </rPr>
      <t xml:space="preserve"> shows the calculation of the blended risk score using the CMS guideline. </t>
    </r>
  </si>
  <si>
    <r>
      <t>This file demonstrates why it is inappropriate to use the blended risk score to adjust the manual claims.</t>
    </r>
    <r>
      <rPr>
        <sz val="10"/>
        <color rgb="FF000000"/>
        <rFont val="Tahoma"/>
        <family val="2"/>
      </rPr>
      <t xml:space="preserve">  There have been several questions during the Contract Year 2016 actuarial user group calls (UGC) concerning this issue.  For example, see Topic #3 of the April 23, 2015 UGC and Topic #4 of the May 7, 2015 UGC.  Given the apparent confusion with applying both claims and risk score credibility, CMS Office of the Actuary (OACT) is providing a step by step demonstration to clearly explain the issue.  The steps where the problems occur are identified. </t>
    </r>
  </si>
  <si>
    <r>
      <t>4)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This demonstration will make references to ASOP 25 (Credibility Procedures).</t>
    </r>
  </si>
  <si>
    <r>
      <t>6)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This demonstration can also be extended to justify why it is inappropriate to use the blended risk score to adjust the experience rate.</t>
    </r>
  </si>
  <si>
    <r>
      <rPr>
        <b/>
        <sz val="10"/>
        <rFont val="Arial"/>
        <family val="2"/>
      </rPr>
      <t>Page 1</t>
    </r>
    <r>
      <rPr>
        <sz val="10"/>
        <rFont val="Arial"/>
        <family val="2"/>
      </rPr>
      <t xml:space="preserve"> shows the starting point.</t>
    </r>
  </si>
  <si>
    <t xml:space="preserve">This page shows base period experience that has been appropriately projected as the experience rate. </t>
  </si>
  <si>
    <t xml:space="preserve">This result represents the actuary’s best estimate of the experience rate. </t>
  </si>
  <si>
    <r>
      <t>Page 2</t>
    </r>
    <r>
      <rPr>
        <sz val="10"/>
        <color rgb="FF000000"/>
        <rFont val="Arial"/>
        <family val="2"/>
      </rPr>
      <t xml:space="preserve"> shows the selection and adjustment of the manual rate.</t>
    </r>
  </si>
  <si>
    <t>Please refer to ASOP 25, sections 2.4 and 3.3 for more information.</t>
  </si>
  <si>
    <t xml:space="preserve">This result represents the actuary’s best estimate of the manual rate. </t>
  </si>
  <si>
    <t xml:space="preserve">In this demonstration, an important aspect is that the risk score of the final manual rate does not equal the risk score of the experience rate.  </t>
  </si>
  <si>
    <t xml:space="preserve">If these two risk scores were equal, then the blended risk score will not be different from the manual rate, and this demonstration would not be necessary.  </t>
  </si>
  <si>
    <t xml:space="preserve">This demonstration focuses only on the case where the manual rate risk score differs from the experience rate risk score.  </t>
  </si>
  <si>
    <t xml:space="preserve">For reference, this demonstration is similar to the "second approach" described in the Topic #2 of the April 23, 2015 User Group Call. 
</t>
  </si>
  <si>
    <t>The manual rate is considered to be appropriate for use in the credibility procedure.</t>
  </si>
  <si>
    <t xml:space="preserve">Essentially, the manual rate reflects the claims and risk scores for the same set of risks as the experience rate. </t>
  </si>
  <si>
    <r>
      <rPr>
        <b/>
        <sz val="10"/>
        <rFont val="Arial"/>
        <family val="2"/>
      </rPr>
      <t>Page 4</t>
    </r>
    <r>
      <rPr>
        <sz val="10"/>
        <rFont val="Arial"/>
        <family val="2"/>
      </rPr>
      <t xml:space="preserve"> shows the problematic adjustment to the manual claims.</t>
    </r>
  </si>
  <si>
    <t>The goal is to align the manual rate with the projected (blended) risk score.</t>
  </si>
  <si>
    <t>This problem will be explained on page 6.</t>
  </si>
  <si>
    <t xml:space="preserve">On this page, there is an underlying assumption that claims can be adjusted proportional to risk score adjustments. </t>
  </si>
  <si>
    <t xml:space="preserve">For reference, see Topic #4 of the May 7, 2015 User Group Call.  </t>
  </si>
  <si>
    <t xml:space="preserve">Using the ratio of the blended risk score to the original manual risk score, the manual claims are adjusted to reflect the blended risk score. </t>
  </si>
  <si>
    <r>
      <rPr>
        <b/>
        <sz val="10"/>
        <rFont val="Arial"/>
        <family val="2"/>
      </rPr>
      <t>Page 5</t>
    </r>
    <r>
      <rPr>
        <sz val="10"/>
        <rFont val="Arial"/>
        <family val="2"/>
      </rPr>
      <t xml:space="preserve"> shows a second problematic result.</t>
    </r>
  </si>
  <si>
    <t>Given that the manual claims were adjusted on page 4, the manual risk score should also be adjusted, accordingly.</t>
  </si>
  <si>
    <t>The outcome produces a manual risk score that is consistent with the manual claims.</t>
  </si>
  <si>
    <r>
      <rPr>
        <b/>
        <sz val="10"/>
        <rFont val="Arial"/>
        <family val="2"/>
      </rPr>
      <t>Page 6</t>
    </r>
    <r>
      <rPr>
        <sz val="10"/>
        <rFont val="Arial"/>
        <family val="2"/>
      </rPr>
      <t xml:space="preserve"> shows why the adjustments on pages 4 and 5 are inappropriate.</t>
    </r>
  </si>
  <si>
    <t xml:space="preserve">The manual rate used to develop the risk scores is different and inconsistent with the manual rate used to develop the claims because a circular process was used.  </t>
  </si>
  <si>
    <r>
      <rPr>
        <b/>
        <sz val="10"/>
        <rFont val="Arial"/>
        <family val="2"/>
      </rPr>
      <t>Page 7</t>
    </r>
    <r>
      <rPr>
        <sz val="10"/>
        <rFont val="Arial"/>
        <family val="2"/>
      </rPr>
      <t xml:space="preserve"> shows the correct process for applying the credibility formulas.</t>
    </r>
  </si>
  <si>
    <t>An appropriate manual rate is developed for both the claims and risk scores.</t>
  </si>
  <si>
    <t xml:space="preserve">The manual rate reflects characteristics similar to the projected experience rate for both claims and risk scores.  </t>
  </si>
  <si>
    <t xml:space="preserve">Once these relationships are set, the claims credibility and risk score credibility can be calculated separately. </t>
  </si>
  <si>
    <t xml:space="preserve">Please note that the manual rate, as adjusted, is assumed to have characteristics similar to the projected experience rate. </t>
  </si>
  <si>
    <t>The projections are based on two separate manual rates, as indicated by the comparison arrow above.</t>
  </si>
  <si>
    <t>The adjustments from pages 4 and 5 violate the concept of credibility.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</si>
</sst>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_(* #,##0_);_(* \(#,##0\);_(* &quot;-&quot;??_);_(@_)"/>
    <numFmt numFmtId="166" formatCode="0.0000"/>
  </numFmts>
  <fonts count="16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sz val="12"/>
      <color theme="0"/>
      <name val="Arial"/>
      <family val="2"/>
    </font>
    <font>
      <u val="singleAccounting"/>
      <sz val="12"/>
      <name val="Arial"/>
      <family val="2"/>
    </font>
    <font>
      <sz val="11"/>
      <name val="Arial"/>
      <family val="2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7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2" fillId="0" borderId="4" xfId="0" applyFont="1" applyFill="1" applyBorder="1"/>
    <xf numFmtId="44" fontId="2" fillId="0" borderId="0" xfId="0" applyNumberFormat="1" applyFont="1" applyFill="1" applyBorder="1"/>
    <xf numFmtId="9" fontId="2" fillId="0" borderId="0" xfId="2" applyNumberFormat="1" applyFont="1" applyFill="1" applyBorder="1"/>
    <xf numFmtId="43" fontId="2" fillId="0" borderId="0" xfId="1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3" fillId="0" borderId="2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164" fontId="2" fillId="0" borderId="9" xfId="1" applyNumberFormat="1" applyFont="1" applyFill="1" applyBorder="1"/>
    <xf numFmtId="9" fontId="2" fillId="0" borderId="5" xfId="2" applyNumberFormat="1" applyFont="1" applyFill="1" applyBorder="1"/>
    <xf numFmtId="0" fontId="3" fillId="0" borderId="4" xfId="0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0" fontId="2" fillId="0" borderId="5" xfId="0" applyFont="1" applyFill="1" applyBorder="1"/>
    <xf numFmtId="164" fontId="4" fillId="0" borderId="0" xfId="2" applyNumberFormat="1" applyFont="1" applyFill="1" applyBorder="1"/>
    <xf numFmtId="43" fontId="5" fillId="0" borderId="0" xfId="1" applyFont="1" applyFill="1" applyBorder="1" applyAlignment="1">
      <alignment horizontal="right" wrapText="1"/>
    </xf>
    <xf numFmtId="43" fontId="5" fillId="0" borderId="5" xfId="1" applyFont="1" applyFill="1" applyBorder="1" applyAlignment="1">
      <alignment horizontal="right" wrapText="1"/>
    </xf>
    <xf numFmtId="44" fontId="2" fillId="0" borderId="5" xfId="0" applyNumberFormat="1" applyFont="1" applyFill="1" applyBorder="1"/>
    <xf numFmtId="164" fontId="2" fillId="0" borderId="5" xfId="1" applyNumberFormat="1" applyFont="1" applyFill="1" applyBorder="1"/>
    <xf numFmtId="43" fontId="5" fillId="2" borderId="5" xfId="1" applyFont="1" applyFill="1" applyBorder="1" applyAlignment="1">
      <alignment horizontal="right" wrapText="1"/>
    </xf>
    <xf numFmtId="164" fontId="2" fillId="2" borderId="9" xfId="1" applyNumberFormat="1" applyFont="1" applyFill="1" applyBorder="1"/>
    <xf numFmtId="44" fontId="2" fillId="2" borderId="0" xfId="0" applyNumberFormat="1" applyFont="1" applyFill="1" applyBorder="1"/>
    <xf numFmtId="43" fontId="2" fillId="2" borderId="0" xfId="1" applyFont="1" applyFill="1" applyBorder="1"/>
    <xf numFmtId="44" fontId="2" fillId="0" borderId="8" xfId="0" applyNumberFormat="1" applyFont="1" applyFill="1" applyBorder="1"/>
    <xf numFmtId="43" fontId="5" fillId="2" borderId="0" xfId="1" applyFont="1" applyFill="1" applyBorder="1" applyAlignment="1">
      <alignment horizontal="right" wrapText="1"/>
    </xf>
    <xf numFmtId="0" fontId="2" fillId="0" borderId="1" xfId="0" applyFont="1" applyFill="1" applyBorder="1"/>
    <xf numFmtId="0" fontId="2" fillId="0" borderId="4" xfId="0" applyFont="1" applyFill="1" applyBorder="1" applyAlignment="1">
      <alignment horizontal="right"/>
    </xf>
    <xf numFmtId="43" fontId="2" fillId="0" borderId="5" xfId="1" applyFont="1" applyFill="1" applyBorder="1"/>
    <xf numFmtId="0" fontId="8" fillId="0" borderId="0" xfId="4" quotePrefix="1" applyFont="1" applyFill="1"/>
    <xf numFmtId="9" fontId="2" fillId="2" borderId="0" xfId="2" applyNumberFormat="1" applyFont="1" applyFill="1" applyBorder="1"/>
    <xf numFmtId="43" fontId="2" fillId="2" borderId="9" xfId="1" applyNumberFormat="1" applyFont="1" applyFill="1" applyBorder="1"/>
    <xf numFmtId="43" fontId="2" fillId="0" borderId="9" xfId="1" applyNumberFormat="1" applyFont="1" applyFill="1" applyBorder="1"/>
    <xf numFmtId="44" fontId="2" fillId="0" borderId="9" xfId="3" applyFont="1" applyFill="1" applyBorder="1"/>
    <xf numFmtId="44" fontId="2" fillId="2" borderId="9" xfId="3" applyFont="1" applyFill="1" applyBorder="1"/>
    <xf numFmtId="0" fontId="3" fillId="0" borderId="1" xfId="0" quotePrefix="1" applyFont="1" applyFill="1" applyBorder="1"/>
    <xf numFmtId="0" fontId="2" fillId="0" borderId="0" xfId="0" applyFont="1" applyFill="1"/>
    <xf numFmtId="0" fontId="2" fillId="0" borderId="0" xfId="0" applyFont="1" applyFill="1"/>
    <xf numFmtId="0" fontId="9" fillId="0" borderId="0" xfId="0" applyFont="1" applyAlignment="1">
      <alignment vertical="center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43" fontId="5" fillId="0" borderId="0" xfId="1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165" fontId="2" fillId="2" borderId="0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43" fontId="5" fillId="0" borderId="0" xfId="1" applyFont="1" applyFill="1" applyBorder="1" applyAlignment="1">
      <alignment wrapText="1"/>
    </xf>
    <xf numFmtId="166" fontId="2" fillId="0" borderId="0" xfId="0" applyNumberFormat="1" applyFont="1" applyFill="1" applyBorder="1" applyAlignment="1"/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</cellXfs>
  <cellStyles count="5">
    <cellStyle name="Comma" xfId="1" builtinId="3"/>
    <cellStyle name="Currency" xfId="3" builtinId="4"/>
    <cellStyle name="Hyperlink" xfId="4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154432</xdr:colOff>
      <xdr:row>13</xdr:row>
      <xdr:rowOff>91440</xdr:rowOff>
    </xdr:from>
    <xdr:to>
      <xdr:col>4</xdr:col>
      <xdr:colOff>121920</xdr:colOff>
      <xdr:row>13</xdr:row>
      <xdr:rowOff>91440</xdr:rowOff>
    </xdr:to>
    <xdr:cxnSp macro="">
      <xdr:nvCxnSpPr>
        <xdr:cNvPr id="2" name="Straight Arrow Connector 1" descr="Arrow indicating the flow of the calculation"/>
        <xdr:cNvCxnSpPr/>
      </xdr:nvCxnSpPr>
      <xdr:spPr>
        <a:xfrm>
          <a:off x="3575812" y="3086100"/>
          <a:ext cx="805688" cy="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162052</xdr:colOff>
      <xdr:row>14</xdr:row>
      <xdr:rowOff>114300</xdr:rowOff>
    </xdr:from>
    <xdr:to>
      <xdr:col>4</xdr:col>
      <xdr:colOff>129540</xdr:colOff>
      <xdr:row>14</xdr:row>
      <xdr:rowOff>114300</xdr:rowOff>
    </xdr:to>
    <xdr:cxnSp macro="">
      <xdr:nvCxnSpPr>
        <xdr:cNvPr id="4" name="Straight Arrow Connector 3" descr="Arrow indicating the flow of the calculation"/>
        <xdr:cNvCxnSpPr/>
      </xdr:nvCxnSpPr>
      <xdr:spPr>
        <a:xfrm>
          <a:off x="3583432" y="3299460"/>
          <a:ext cx="805688" cy="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802132</xdr:colOff>
      <xdr:row>14</xdr:row>
      <xdr:rowOff>114300</xdr:rowOff>
    </xdr:from>
    <xdr:to>
      <xdr:col>5</xdr:col>
      <xdr:colOff>769620</xdr:colOff>
      <xdr:row>14</xdr:row>
      <xdr:rowOff>114300</xdr:rowOff>
    </xdr:to>
    <xdr:cxnSp macro="">
      <xdr:nvCxnSpPr>
        <xdr:cNvPr id="5" name="Straight Arrow Connector 4" descr="Arrow indicating the flow of the calculation"/>
        <xdr:cNvCxnSpPr/>
      </xdr:nvCxnSpPr>
      <xdr:spPr>
        <a:xfrm>
          <a:off x="5061712" y="3291840"/>
          <a:ext cx="805688" cy="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802132</xdr:colOff>
      <xdr:row>13</xdr:row>
      <xdr:rowOff>99060</xdr:rowOff>
    </xdr:from>
    <xdr:to>
      <xdr:col>5</xdr:col>
      <xdr:colOff>769620</xdr:colOff>
      <xdr:row>13</xdr:row>
      <xdr:rowOff>99060</xdr:rowOff>
    </xdr:to>
    <xdr:cxnSp macro="">
      <xdr:nvCxnSpPr>
        <xdr:cNvPr id="6" name="Straight Arrow Connector 5" descr="Arrow indicating the flow of the calculation"/>
        <xdr:cNvCxnSpPr/>
      </xdr:nvCxnSpPr>
      <xdr:spPr>
        <a:xfrm>
          <a:off x="5061712" y="3086100"/>
          <a:ext cx="805688" cy="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68580</xdr:colOff>
      <xdr:row>6</xdr:row>
      <xdr:rowOff>99060</xdr:rowOff>
    </xdr:from>
    <xdr:to>
      <xdr:col>6</xdr:col>
      <xdr:colOff>457200</xdr:colOff>
      <xdr:row>12</xdr:row>
      <xdr:rowOff>99060</xdr:rowOff>
    </xdr:to>
    <xdr:cxnSp macro="">
      <xdr:nvCxnSpPr>
        <xdr:cNvPr id="7" name="Straight Arrow Connector 6" descr="Arrow indicating the flow of the calculation"/>
        <xdr:cNvCxnSpPr>
          <a:stCxn id="8" idx="0"/>
        </xdr:cNvCxnSpPr>
      </xdr:nvCxnSpPr>
      <xdr:spPr>
        <a:xfrm flipH="1" flipV="1">
          <a:off x="5166360" y="1516380"/>
          <a:ext cx="1226820" cy="115062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830580</xdr:colOff>
      <xdr:row>12</xdr:row>
      <xdr:rowOff>99060</xdr:rowOff>
    </xdr:from>
    <xdr:to>
      <xdr:col>7</xdr:col>
      <xdr:colOff>83820</xdr:colOff>
      <xdr:row>15</xdr:row>
      <xdr:rowOff>91440</xdr:rowOff>
    </xdr:to>
    <xdr:sp macro="" textlink="">
      <xdr:nvSpPr>
        <xdr:cNvPr id="8" name="Oval 7" descr="Circle to identify values used in calculation"/>
        <xdr:cNvSpPr/>
      </xdr:nvSpPr>
      <xdr:spPr>
        <a:xfrm>
          <a:off x="5928360" y="2667000"/>
          <a:ext cx="929640" cy="800100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129540</xdr:rowOff>
    </xdr:from>
    <xdr:to>
      <xdr:col>7</xdr:col>
      <xdr:colOff>91440</xdr:colOff>
      <xdr:row>8</xdr:row>
      <xdr:rowOff>68580</xdr:rowOff>
    </xdr:to>
    <xdr:sp macro="" textlink="">
      <xdr:nvSpPr>
        <xdr:cNvPr id="2" name="Oval 1" descr="Circle to identify values used in calculation"/>
        <xdr:cNvSpPr/>
      </xdr:nvSpPr>
      <xdr:spPr>
        <a:xfrm>
          <a:off x="5928360" y="1546860"/>
          <a:ext cx="929640" cy="320040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45720</xdr:colOff>
      <xdr:row>8</xdr:row>
      <xdr:rowOff>68580</xdr:rowOff>
    </xdr:from>
    <xdr:to>
      <xdr:col>6</xdr:col>
      <xdr:colOff>464820</xdr:colOff>
      <xdr:row>12</xdr:row>
      <xdr:rowOff>68580</xdr:rowOff>
    </xdr:to>
    <xdr:cxnSp macro="">
      <xdr:nvCxnSpPr>
        <xdr:cNvPr id="3" name="Straight Arrow Connector 2" descr="Arrow indicating the flow of the calculation"/>
        <xdr:cNvCxnSpPr>
          <a:stCxn id="2" idx="4"/>
        </xdr:cNvCxnSpPr>
      </xdr:nvCxnSpPr>
      <xdr:spPr>
        <a:xfrm flipH="1">
          <a:off x="5135880" y="1866900"/>
          <a:ext cx="1257300" cy="76200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769621</xdr:colOff>
      <xdr:row>7</xdr:row>
      <xdr:rowOff>159221</xdr:rowOff>
    </xdr:from>
    <xdr:to>
      <xdr:col>4</xdr:col>
      <xdr:colOff>770637</xdr:colOff>
      <xdr:row>12</xdr:row>
      <xdr:rowOff>0</xdr:rowOff>
    </xdr:to>
    <xdr:cxnSp macro="">
      <xdr:nvCxnSpPr>
        <xdr:cNvPr id="5" name="Straight Arrow Connector 4" descr="Arrow indicating the flow of the calculation"/>
        <xdr:cNvCxnSpPr>
          <a:stCxn id="8" idx="5"/>
        </xdr:cNvCxnSpPr>
      </xdr:nvCxnSpPr>
      <xdr:spPr>
        <a:xfrm flipH="1">
          <a:off x="5021581" y="1767041"/>
          <a:ext cx="1016" cy="793279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815340</xdr:colOff>
      <xdr:row>5</xdr:row>
      <xdr:rowOff>358140</xdr:rowOff>
    </xdr:from>
    <xdr:to>
      <xdr:col>5</xdr:col>
      <xdr:colOff>68580</xdr:colOff>
      <xdr:row>8</xdr:row>
      <xdr:rowOff>45720</xdr:rowOff>
    </xdr:to>
    <xdr:sp macro="" textlink="">
      <xdr:nvSpPr>
        <xdr:cNvPr id="8" name="Oval 7" descr="Circle to identify values used in calculation"/>
        <xdr:cNvSpPr/>
      </xdr:nvSpPr>
      <xdr:spPr>
        <a:xfrm>
          <a:off x="4229100" y="1318260"/>
          <a:ext cx="929640" cy="525780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129540</xdr:rowOff>
    </xdr:from>
    <xdr:to>
      <xdr:col>7</xdr:col>
      <xdr:colOff>91440</xdr:colOff>
      <xdr:row>8</xdr:row>
      <xdr:rowOff>68580</xdr:rowOff>
    </xdr:to>
    <xdr:sp macro="" textlink="">
      <xdr:nvSpPr>
        <xdr:cNvPr id="2" name="Oval 1" descr="Circle to identify values used in calculation"/>
        <xdr:cNvSpPr/>
      </xdr:nvSpPr>
      <xdr:spPr>
        <a:xfrm>
          <a:off x="5928360" y="1546860"/>
          <a:ext cx="929640" cy="320040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45720</xdr:colOff>
      <xdr:row>8</xdr:row>
      <xdr:rowOff>68580</xdr:rowOff>
    </xdr:from>
    <xdr:to>
      <xdr:col>6</xdr:col>
      <xdr:colOff>464820</xdr:colOff>
      <xdr:row>12</xdr:row>
      <xdr:rowOff>68580</xdr:rowOff>
    </xdr:to>
    <xdr:cxnSp macro="">
      <xdr:nvCxnSpPr>
        <xdr:cNvPr id="3" name="Straight Arrow Connector 2" descr="Arrow indicating the flow of the calculation"/>
        <xdr:cNvCxnSpPr>
          <a:stCxn id="2" idx="4"/>
        </xdr:cNvCxnSpPr>
      </xdr:nvCxnSpPr>
      <xdr:spPr>
        <a:xfrm flipH="1">
          <a:off x="5135880" y="1866900"/>
          <a:ext cx="1257300" cy="76200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769621</xdr:colOff>
      <xdr:row>7</xdr:row>
      <xdr:rowOff>159221</xdr:rowOff>
    </xdr:from>
    <xdr:to>
      <xdr:col>4</xdr:col>
      <xdr:colOff>770637</xdr:colOff>
      <xdr:row>12</xdr:row>
      <xdr:rowOff>0</xdr:rowOff>
    </xdr:to>
    <xdr:cxnSp macro="">
      <xdr:nvCxnSpPr>
        <xdr:cNvPr id="4" name="Straight Arrow Connector 3" descr="Arrow indicating the flow of the calculation"/>
        <xdr:cNvCxnSpPr>
          <a:stCxn id="5" idx="5"/>
        </xdr:cNvCxnSpPr>
      </xdr:nvCxnSpPr>
      <xdr:spPr>
        <a:xfrm flipH="1">
          <a:off x="5021581" y="1767041"/>
          <a:ext cx="1016" cy="793279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815340</xdr:colOff>
      <xdr:row>5</xdr:row>
      <xdr:rowOff>358140</xdr:rowOff>
    </xdr:from>
    <xdr:to>
      <xdr:col>5</xdr:col>
      <xdr:colOff>68580</xdr:colOff>
      <xdr:row>8</xdr:row>
      <xdr:rowOff>45720</xdr:rowOff>
    </xdr:to>
    <xdr:sp macro="" textlink="">
      <xdr:nvSpPr>
        <xdr:cNvPr id="5" name="Oval 4" descr="Circle to identify values used in calculation"/>
        <xdr:cNvSpPr/>
      </xdr:nvSpPr>
      <xdr:spPr>
        <a:xfrm>
          <a:off x="4229100" y="1318260"/>
          <a:ext cx="929640" cy="525780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835152</xdr:colOff>
      <xdr:row>5</xdr:row>
      <xdr:rowOff>365760</xdr:rowOff>
    </xdr:from>
    <xdr:to>
      <xdr:col>5</xdr:col>
      <xdr:colOff>67056</xdr:colOff>
      <xdr:row>8</xdr:row>
      <xdr:rowOff>60960</xdr:rowOff>
    </xdr:to>
    <xdr:sp macro="" textlink="">
      <xdr:nvSpPr>
        <xdr:cNvPr id="7" name="Oval 6" descr="Circle to identify values being compared"/>
        <xdr:cNvSpPr/>
      </xdr:nvSpPr>
      <xdr:spPr>
        <a:xfrm>
          <a:off x="3956304" y="1322832"/>
          <a:ext cx="914400" cy="530352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6096</xdr:colOff>
      <xdr:row>12</xdr:row>
      <xdr:rowOff>384048</xdr:rowOff>
    </xdr:from>
    <xdr:to>
      <xdr:col>5</xdr:col>
      <xdr:colOff>79248</xdr:colOff>
      <xdr:row>15</xdr:row>
      <xdr:rowOff>79248</xdr:rowOff>
    </xdr:to>
    <xdr:sp macro="" textlink="">
      <xdr:nvSpPr>
        <xdr:cNvPr id="8" name="Oval 7" descr="Circle to identify values being compared"/>
        <xdr:cNvSpPr/>
      </xdr:nvSpPr>
      <xdr:spPr>
        <a:xfrm>
          <a:off x="3968496" y="2932176"/>
          <a:ext cx="914400" cy="530352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188976</xdr:colOff>
      <xdr:row>8</xdr:row>
      <xdr:rowOff>85344</xdr:rowOff>
    </xdr:from>
    <xdr:to>
      <xdr:col>4</xdr:col>
      <xdr:colOff>190500</xdr:colOff>
      <xdr:row>12</xdr:row>
      <xdr:rowOff>358140</xdr:rowOff>
    </xdr:to>
    <xdr:cxnSp macro="">
      <xdr:nvCxnSpPr>
        <xdr:cNvPr id="9" name="Straight Arrow Connector 8" descr="Arrow indicating comparison"/>
        <xdr:cNvCxnSpPr/>
      </xdr:nvCxnSpPr>
      <xdr:spPr>
        <a:xfrm>
          <a:off x="4448556" y="1883664"/>
          <a:ext cx="1524" cy="1034796"/>
        </a:xfrm>
        <a:prstGeom prst="straightConnector1">
          <a:avLst/>
        </a:prstGeom>
        <a:ln w="25400">
          <a:solidFill>
            <a:srgbClr val="FF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ctuarialstandardsboard.org/wp-content/uploads/2014/02/asop025_174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showGridLines="0" tabSelected="1" zoomScaleNormal="100" workbookViewId="0">
      <selection activeCell="B2" sqref="B2"/>
    </sheetView>
  </sheetViews>
  <sheetFormatPr defaultRowHeight="15" x14ac:dyDescent="0.25"/>
  <cols>
    <col min="1" max="1" width="2.6328125" customWidth="1"/>
    <col min="2" max="2" width="83.6328125" customWidth="1"/>
  </cols>
  <sheetData>
    <row r="2" spans="2:2" ht="66" x14ac:dyDescent="0.25">
      <c r="B2" s="45" t="s">
        <v>33</v>
      </c>
    </row>
    <row r="3" spans="2:2" ht="41.4" customHeight="1" x14ac:dyDescent="0.25">
      <c r="B3" s="41" t="s">
        <v>25</v>
      </c>
    </row>
    <row r="4" spans="2:2" s="42" customFormat="1" ht="40.200000000000003" customHeight="1" x14ac:dyDescent="0.25">
      <c r="B4" s="43" t="s">
        <v>26</v>
      </c>
    </row>
    <row r="5" spans="2:2" s="42" customFormat="1" ht="40.200000000000003" customHeight="1" x14ac:dyDescent="0.25">
      <c r="B5" s="43" t="s">
        <v>27</v>
      </c>
    </row>
    <row r="6" spans="2:2" s="42" customFormat="1" ht="54.6" customHeight="1" x14ac:dyDescent="0.25">
      <c r="B6" s="43" t="s">
        <v>28</v>
      </c>
    </row>
    <row r="7" spans="2:2" s="42" customFormat="1" ht="39" customHeight="1" x14ac:dyDescent="0.25">
      <c r="B7" s="43" t="s">
        <v>34</v>
      </c>
    </row>
    <row r="8" spans="2:2" s="42" customFormat="1" ht="39" customHeight="1" x14ac:dyDescent="0.25">
      <c r="B8" s="43" t="s">
        <v>29</v>
      </c>
    </row>
    <row r="9" spans="2:2" s="42" customFormat="1" ht="39" customHeight="1" x14ac:dyDescent="0.25">
      <c r="B9" s="43" t="s">
        <v>35</v>
      </c>
    </row>
    <row r="10" spans="2:2" x14ac:dyDescent="0.25">
      <c r="B10" s="44" t="s">
        <v>30</v>
      </c>
    </row>
  </sheetData>
  <pageMargins left="0.7" right="0.55000000000000004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5"/>
  <sheetViews>
    <sheetView showGridLines="0" zoomScaleNormal="100" workbookViewId="0"/>
  </sheetViews>
  <sheetFormatPr defaultColWidth="8.90625" defaultRowHeight="15" x14ac:dyDescent="0.25"/>
  <cols>
    <col min="1" max="1" width="2.6328125" style="1" customWidth="1"/>
    <col min="2" max="2" width="28.1796875" style="1" customWidth="1"/>
    <col min="3" max="7" width="10" style="1" customWidth="1"/>
    <col min="8" max="16384" width="8.90625" style="1"/>
  </cols>
  <sheetData>
    <row r="2" spans="2:7" x14ac:dyDescent="0.25">
      <c r="B2" s="51" t="s">
        <v>7</v>
      </c>
      <c r="C2" s="51"/>
      <c r="D2" s="51"/>
      <c r="E2" s="51"/>
      <c r="F2" s="51"/>
      <c r="G2" s="51"/>
    </row>
    <row r="3" spans="2:7" ht="15.6" thickBot="1" x14ac:dyDescent="0.3"/>
    <row r="4" spans="2:7" ht="15" customHeight="1" x14ac:dyDescent="0.25">
      <c r="B4" s="46" t="s">
        <v>8</v>
      </c>
      <c r="C4" s="47"/>
      <c r="D4" s="47"/>
      <c r="E4" s="47"/>
      <c r="F4" s="47"/>
      <c r="G4" s="48"/>
    </row>
    <row r="5" spans="2:7" ht="15" customHeight="1" x14ac:dyDescent="0.25">
      <c r="B5" s="14"/>
      <c r="C5" s="15"/>
      <c r="D5" s="15"/>
      <c r="E5" s="16"/>
      <c r="F5" s="16"/>
      <c r="G5" s="17"/>
    </row>
    <row r="6" spans="2:7" ht="36" customHeight="1" x14ac:dyDescent="0.4">
      <c r="B6" s="2"/>
      <c r="C6" s="28" t="s">
        <v>4</v>
      </c>
      <c r="D6" s="28" t="s">
        <v>2</v>
      </c>
      <c r="E6" s="19"/>
      <c r="F6" s="19"/>
      <c r="G6" s="20"/>
    </row>
    <row r="7" spans="2:7" ht="15" customHeight="1" x14ac:dyDescent="0.25">
      <c r="B7" s="2" t="s">
        <v>5</v>
      </c>
      <c r="C7" s="54">
        <v>1764</v>
      </c>
      <c r="D7" s="25">
        <v>800</v>
      </c>
      <c r="E7" s="3"/>
      <c r="F7" s="4"/>
      <c r="G7" s="21"/>
    </row>
    <row r="8" spans="2:7" ht="15" customHeight="1" x14ac:dyDescent="0.25">
      <c r="B8" s="2" t="s">
        <v>6</v>
      </c>
      <c r="C8" s="54">
        <f>C7</f>
        <v>1764</v>
      </c>
      <c r="D8" s="26">
        <v>0.8</v>
      </c>
      <c r="E8" s="5"/>
      <c r="F8" s="4"/>
      <c r="G8" s="22"/>
    </row>
    <row r="9" spans="2:7" ht="15" customHeight="1" thickBot="1" x14ac:dyDescent="0.3">
      <c r="B9" s="6"/>
      <c r="C9" s="7"/>
      <c r="D9" s="7"/>
      <c r="E9" s="7"/>
      <c r="F9" s="7"/>
      <c r="G9" s="8"/>
    </row>
    <row r="11" spans="2:7" x14ac:dyDescent="0.25">
      <c r="B11" s="39" t="s">
        <v>23</v>
      </c>
    </row>
    <row r="13" spans="2:7" x14ac:dyDescent="0.25">
      <c r="B13" s="53" t="s">
        <v>36</v>
      </c>
      <c r="C13" s="53"/>
      <c r="D13" s="53"/>
      <c r="E13" s="53"/>
      <c r="F13" s="53"/>
      <c r="G13" s="53"/>
    </row>
    <row r="14" spans="2:7" x14ac:dyDescent="0.25">
      <c r="B14" s="53" t="s">
        <v>37</v>
      </c>
    </row>
    <row r="15" spans="2:7" x14ac:dyDescent="0.25">
      <c r="B15" s="53" t="s">
        <v>38</v>
      </c>
    </row>
  </sheetData>
  <pageMargins left="0.7" right="0.7" top="0.75" bottom="0.75" header="0.3" footer="0.3"/>
  <pageSetup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0"/>
  <sheetViews>
    <sheetView showGridLines="0" zoomScaleNormal="100" workbookViewId="0"/>
  </sheetViews>
  <sheetFormatPr defaultColWidth="8.90625" defaultRowHeight="15" x14ac:dyDescent="0.25"/>
  <cols>
    <col min="1" max="1" width="2.6328125" style="1" customWidth="1"/>
    <col min="2" max="2" width="28.1796875" style="1" customWidth="1"/>
    <col min="3" max="7" width="10" style="1" customWidth="1"/>
    <col min="8" max="16384" width="8.90625" style="1"/>
  </cols>
  <sheetData>
    <row r="2" spans="2:7" x14ac:dyDescent="0.25">
      <c r="B2" s="51" t="s">
        <v>7</v>
      </c>
      <c r="C2" s="51"/>
      <c r="D2" s="51"/>
      <c r="E2" s="51"/>
      <c r="F2" s="51"/>
      <c r="G2" s="51"/>
    </row>
    <row r="3" spans="2:7" ht="15.6" thickBot="1" x14ac:dyDescent="0.3"/>
    <row r="4" spans="2:7" ht="15" customHeight="1" x14ac:dyDescent="0.25">
      <c r="B4" s="46" t="s">
        <v>12</v>
      </c>
      <c r="C4" s="47"/>
      <c r="D4" s="47"/>
      <c r="E4" s="47"/>
      <c r="F4" s="47"/>
      <c r="G4" s="48"/>
    </row>
    <row r="5" spans="2:7" ht="15" customHeight="1" x14ac:dyDescent="0.25">
      <c r="B5" s="14"/>
      <c r="C5" s="15"/>
      <c r="D5" s="15"/>
      <c r="E5" s="16"/>
      <c r="F5" s="16"/>
      <c r="G5" s="17"/>
    </row>
    <row r="6" spans="2:7" ht="36" customHeight="1" x14ac:dyDescent="0.4">
      <c r="B6" s="2"/>
      <c r="C6" s="19" t="s">
        <v>4</v>
      </c>
      <c r="D6" s="19" t="s">
        <v>2</v>
      </c>
      <c r="E6" s="28" t="s">
        <v>1</v>
      </c>
      <c r="F6" s="19"/>
      <c r="G6" s="20"/>
    </row>
    <row r="7" spans="2:7" ht="15" customHeight="1" x14ac:dyDescent="0.25">
      <c r="B7" s="2" t="s">
        <v>5</v>
      </c>
      <c r="C7" s="55">
        <v>1764</v>
      </c>
      <c r="D7" s="3">
        <v>800</v>
      </c>
      <c r="E7" s="25">
        <f>G14</f>
        <v>1100</v>
      </c>
      <c r="F7" s="4"/>
      <c r="G7" s="21"/>
    </row>
    <row r="8" spans="2:7" ht="15" customHeight="1" x14ac:dyDescent="0.25">
      <c r="B8" s="2" t="s">
        <v>6</v>
      </c>
      <c r="C8" s="55">
        <f>C7</f>
        <v>1764</v>
      </c>
      <c r="D8" s="5">
        <v>0.8</v>
      </c>
      <c r="E8" s="26">
        <f>G15</f>
        <v>1</v>
      </c>
      <c r="F8" s="4"/>
      <c r="G8" s="22"/>
    </row>
    <row r="9" spans="2:7" ht="15" customHeight="1" thickBot="1" x14ac:dyDescent="0.3">
      <c r="B9" s="6"/>
      <c r="C9" s="7"/>
      <c r="D9" s="7"/>
      <c r="E9" s="7"/>
      <c r="F9" s="7"/>
      <c r="G9" s="8"/>
    </row>
    <row r="10" spans="2:7" ht="15.6" thickBot="1" x14ac:dyDescent="0.3"/>
    <row r="11" spans="2:7" x14ac:dyDescent="0.25">
      <c r="B11" s="29" t="s">
        <v>14</v>
      </c>
      <c r="C11" s="10"/>
      <c r="D11" s="10"/>
      <c r="E11" s="10"/>
      <c r="F11" s="10"/>
      <c r="G11" s="11"/>
    </row>
    <row r="12" spans="2:7" x14ac:dyDescent="0.25">
      <c r="B12" s="2"/>
      <c r="C12" s="16"/>
      <c r="D12" s="16"/>
      <c r="E12" s="16"/>
      <c r="F12" s="16"/>
      <c r="G12" s="17"/>
    </row>
    <row r="13" spans="2:7" ht="33.6" customHeight="1" x14ac:dyDescent="0.4">
      <c r="B13" s="30"/>
      <c r="C13" s="19" t="s">
        <v>15</v>
      </c>
      <c r="E13" s="49" t="s">
        <v>10</v>
      </c>
      <c r="F13" s="56"/>
      <c r="G13" s="20" t="s">
        <v>9</v>
      </c>
    </row>
    <row r="14" spans="2:7" x14ac:dyDescent="0.25">
      <c r="B14" s="2" t="s">
        <v>5</v>
      </c>
      <c r="C14" s="3">
        <v>1222.22</v>
      </c>
      <c r="E14" s="50">
        <v>0.9</v>
      </c>
      <c r="F14" s="57"/>
      <c r="G14" s="21">
        <f>ROUND(C14*E14,2)</f>
        <v>1100</v>
      </c>
    </row>
    <row r="15" spans="2:7" x14ac:dyDescent="0.25">
      <c r="B15" s="2" t="s">
        <v>6</v>
      </c>
      <c r="C15" s="5">
        <v>1.1100000000000001</v>
      </c>
      <c r="E15" s="50">
        <f>E14</f>
        <v>0.9</v>
      </c>
      <c r="F15" s="57"/>
      <c r="G15" s="31">
        <f>ROUND(C15*E15,2)</f>
        <v>1</v>
      </c>
    </row>
    <row r="16" spans="2:7" ht="15.6" thickBot="1" x14ac:dyDescent="0.3">
      <c r="B16" s="6"/>
      <c r="C16" s="7"/>
      <c r="D16" s="7"/>
      <c r="E16" s="7"/>
      <c r="F16" s="7"/>
      <c r="G16" s="8"/>
    </row>
    <row r="17" spans="2:7" x14ac:dyDescent="0.25">
      <c r="B17" s="32" t="s">
        <v>18</v>
      </c>
    </row>
    <row r="19" spans="2:7" x14ac:dyDescent="0.25">
      <c r="B19" s="39" t="s">
        <v>23</v>
      </c>
    </row>
    <row r="21" spans="2:7" x14ac:dyDescent="0.25">
      <c r="B21" s="58" t="s">
        <v>39</v>
      </c>
      <c r="C21" s="58"/>
      <c r="D21" s="58"/>
      <c r="E21" s="58"/>
      <c r="F21" s="58"/>
      <c r="G21" s="58"/>
    </row>
    <row r="22" spans="2:7" s="40" customFormat="1" x14ac:dyDescent="0.25">
      <c r="B22" s="59" t="s">
        <v>63</v>
      </c>
      <c r="C22" s="58"/>
      <c r="D22" s="58"/>
      <c r="E22" s="58"/>
      <c r="F22" s="58"/>
      <c r="G22" s="58"/>
    </row>
    <row r="23" spans="2:7" s="40" customFormat="1" x14ac:dyDescent="0.25">
      <c r="B23" s="59" t="s">
        <v>46</v>
      </c>
      <c r="C23" s="58"/>
      <c r="D23" s="58"/>
      <c r="E23" s="58"/>
      <c r="F23" s="58"/>
      <c r="G23" s="58"/>
    </row>
    <row r="24" spans="2:7" s="40" customFormat="1" x14ac:dyDescent="0.25">
      <c r="B24" s="59" t="s">
        <v>40</v>
      </c>
      <c r="C24" s="58"/>
      <c r="D24" s="58"/>
      <c r="E24" s="58"/>
      <c r="F24" s="58"/>
      <c r="G24" s="58"/>
    </row>
    <row r="25" spans="2:7" s="40" customFormat="1" x14ac:dyDescent="0.25">
      <c r="B25" s="59" t="s">
        <v>41</v>
      </c>
      <c r="C25" s="58"/>
      <c r="D25" s="58"/>
      <c r="E25" s="58"/>
      <c r="F25" s="58"/>
      <c r="G25" s="58"/>
    </row>
    <row r="26" spans="2:7" s="40" customFormat="1" x14ac:dyDescent="0.25">
      <c r="B26" s="59" t="s">
        <v>47</v>
      </c>
      <c r="C26" s="58"/>
      <c r="D26" s="58"/>
      <c r="E26" s="58"/>
      <c r="F26" s="58"/>
      <c r="G26" s="58"/>
    </row>
    <row r="27" spans="2:7" s="40" customFormat="1" x14ac:dyDescent="0.25">
      <c r="B27" s="59" t="s">
        <v>42</v>
      </c>
      <c r="C27" s="58"/>
      <c r="D27" s="58"/>
      <c r="E27" s="58"/>
      <c r="F27" s="58"/>
      <c r="G27" s="58"/>
    </row>
    <row r="28" spans="2:7" s="40" customFormat="1" x14ac:dyDescent="0.25">
      <c r="B28" s="59" t="s">
        <v>43</v>
      </c>
      <c r="C28" s="58"/>
      <c r="D28" s="58"/>
      <c r="E28" s="58"/>
      <c r="F28" s="58"/>
      <c r="G28" s="58"/>
    </row>
    <row r="29" spans="2:7" s="40" customFormat="1" x14ac:dyDescent="0.25">
      <c r="B29" s="59" t="s">
        <v>44</v>
      </c>
      <c r="C29" s="58"/>
      <c r="D29" s="58"/>
      <c r="E29" s="58"/>
      <c r="F29" s="58"/>
      <c r="G29" s="58"/>
    </row>
    <row r="30" spans="2:7" s="40" customFormat="1" x14ac:dyDescent="0.25">
      <c r="B30" s="59" t="s">
        <v>45</v>
      </c>
      <c r="C30" s="58"/>
      <c r="D30" s="58"/>
      <c r="E30" s="58"/>
      <c r="F30" s="58"/>
      <c r="G30" s="58"/>
    </row>
  </sheetData>
  <hyperlinks>
    <hyperlink ref="B17" r:id="rId1" display="* Refer to ASOP 25, 3.3 (http://www.actuarialstandardsboard.org/wp-content/uploads/2014/02/asop025_174.pdf)"/>
  </hyperlinks>
  <pageMargins left="0.7" right="0.7" top="0.75" bottom="0.75" header="0.3" footer="0.3"/>
  <pageSetup scale="97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3"/>
  <sheetViews>
    <sheetView showGridLines="0" zoomScaleNormal="100" workbookViewId="0"/>
  </sheetViews>
  <sheetFormatPr defaultColWidth="8.90625" defaultRowHeight="15" x14ac:dyDescent="0.25"/>
  <cols>
    <col min="1" max="1" width="2.6328125" style="1" customWidth="1"/>
    <col min="2" max="2" width="28.08984375" style="1" customWidth="1"/>
    <col min="3" max="7" width="10" style="1" customWidth="1"/>
    <col min="8" max="16384" width="8.90625" style="1"/>
  </cols>
  <sheetData>
    <row r="2" spans="2:7" x14ac:dyDescent="0.25">
      <c r="B2" s="51" t="s">
        <v>7</v>
      </c>
      <c r="C2" s="51"/>
      <c r="D2" s="51"/>
      <c r="E2" s="51"/>
      <c r="F2" s="51"/>
      <c r="G2" s="51"/>
    </row>
    <row r="3" spans="2:7" ht="15.6" thickBot="1" x14ac:dyDescent="0.3"/>
    <row r="4" spans="2:7" ht="15" customHeight="1" x14ac:dyDescent="0.25">
      <c r="B4" s="46" t="s">
        <v>11</v>
      </c>
      <c r="C4" s="47"/>
      <c r="D4" s="47"/>
      <c r="E4" s="47"/>
      <c r="F4" s="47"/>
      <c r="G4" s="48"/>
    </row>
    <row r="5" spans="2:7" ht="15" customHeight="1" x14ac:dyDescent="0.25">
      <c r="B5" s="14"/>
      <c r="C5" s="15"/>
      <c r="D5" s="15"/>
      <c r="E5" s="16"/>
      <c r="F5" s="16"/>
      <c r="G5" s="17"/>
    </row>
    <row r="6" spans="2:7" ht="36" customHeight="1" x14ac:dyDescent="0.4">
      <c r="B6" s="2"/>
      <c r="C6" s="19" t="s">
        <v>4</v>
      </c>
      <c r="D6" s="19" t="s">
        <v>2</v>
      </c>
      <c r="E6" s="19" t="s">
        <v>1</v>
      </c>
      <c r="F6" s="28" t="s">
        <v>0</v>
      </c>
      <c r="G6" s="23" t="s">
        <v>3</v>
      </c>
    </row>
    <row r="7" spans="2:7" ht="15" customHeight="1" thickBot="1" x14ac:dyDescent="0.3">
      <c r="B7" s="2" t="s">
        <v>5</v>
      </c>
      <c r="C7" s="55">
        <v>1764</v>
      </c>
      <c r="D7" s="3">
        <v>800</v>
      </c>
      <c r="E7" s="3">
        <v>1100</v>
      </c>
      <c r="F7" s="4"/>
      <c r="G7" s="27"/>
    </row>
    <row r="8" spans="2:7" ht="15" customHeight="1" thickBot="1" x14ac:dyDescent="0.3">
      <c r="B8" s="2" t="s">
        <v>6</v>
      </c>
      <c r="C8" s="55">
        <f>C7</f>
        <v>1764</v>
      </c>
      <c r="D8" s="5">
        <v>0.8</v>
      </c>
      <c r="E8" s="5">
        <v>1</v>
      </c>
      <c r="F8" s="33">
        <f>IF(MIN(1,SQRT(C8/3600))&lt;=0.2,0,MIN(1,SQRT(C8/3600)))</f>
        <v>0.7</v>
      </c>
      <c r="G8" s="34">
        <f>D8*F8+E8*(1-F8)</f>
        <v>0.86</v>
      </c>
    </row>
    <row r="9" spans="2:7" ht="15" customHeight="1" thickBot="1" x14ac:dyDescent="0.3">
      <c r="B9" s="6"/>
      <c r="C9" s="7"/>
      <c r="D9" s="7"/>
      <c r="E9" s="7"/>
      <c r="F9" s="7"/>
      <c r="G9" s="8"/>
    </row>
    <row r="11" spans="2:7" x14ac:dyDescent="0.25">
      <c r="B11" s="39" t="s">
        <v>23</v>
      </c>
    </row>
    <row r="13" spans="2:7" x14ac:dyDescent="0.25">
      <c r="B13" s="53" t="s">
        <v>32</v>
      </c>
      <c r="C13" s="53"/>
      <c r="D13" s="53"/>
      <c r="E13" s="53"/>
      <c r="F13" s="53"/>
      <c r="G13" s="53"/>
    </row>
  </sheetData>
  <pageMargins left="0.7" right="0.7" top="0.75" bottom="0.75" header="0.3" footer="0.3"/>
  <pageSetup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showGridLines="0" zoomScaleNormal="100" workbookViewId="0"/>
  </sheetViews>
  <sheetFormatPr defaultColWidth="8.90625" defaultRowHeight="15" x14ac:dyDescent="0.25"/>
  <cols>
    <col min="1" max="1" width="2.6328125" style="1" customWidth="1"/>
    <col min="2" max="2" width="28.08984375" style="1" customWidth="1"/>
    <col min="3" max="7" width="10" style="1" customWidth="1"/>
    <col min="8" max="9" width="15" style="1" customWidth="1"/>
    <col min="10" max="16384" width="8.90625" style="1"/>
  </cols>
  <sheetData>
    <row r="2" spans="2:7" x14ac:dyDescent="0.25">
      <c r="B2" s="51" t="s">
        <v>7</v>
      </c>
      <c r="C2" s="51"/>
      <c r="D2" s="51"/>
      <c r="E2" s="51"/>
      <c r="F2" s="51"/>
      <c r="G2" s="51"/>
    </row>
    <row r="3" spans="2:7" ht="15.6" thickBot="1" x14ac:dyDescent="0.3"/>
    <row r="4" spans="2:7" ht="15" customHeight="1" x14ac:dyDescent="0.25">
      <c r="B4" s="46" t="s">
        <v>16</v>
      </c>
      <c r="C4" s="47"/>
      <c r="D4" s="47"/>
      <c r="E4" s="47"/>
      <c r="F4" s="47"/>
      <c r="G4" s="48"/>
    </row>
    <row r="5" spans="2:7" ht="15" customHeight="1" x14ac:dyDescent="0.25">
      <c r="B5" s="14"/>
      <c r="C5" s="15"/>
      <c r="D5" s="15"/>
      <c r="E5" s="16"/>
      <c r="F5" s="16"/>
      <c r="G5" s="17"/>
    </row>
    <row r="6" spans="2:7" ht="36" customHeight="1" x14ac:dyDescent="0.4">
      <c r="B6" s="2"/>
      <c r="C6" s="19" t="s">
        <v>4</v>
      </c>
      <c r="D6" s="19" t="s">
        <v>2</v>
      </c>
      <c r="E6" s="19" t="s">
        <v>1</v>
      </c>
      <c r="F6" s="19" t="s">
        <v>0</v>
      </c>
      <c r="G6" s="20" t="s">
        <v>3</v>
      </c>
    </row>
    <row r="7" spans="2:7" ht="15" customHeight="1" thickBot="1" x14ac:dyDescent="0.3">
      <c r="B7" s="2" t="s">
        <v>5</v>
      </c>
      <c r="C7" s="55">
        <v>1764</v>
      </c>
      <c r="D7" s="3">
        <v>800</v>
      </c>
      <c r="E7" s="3">
        <v>1100</v>
      </c>
      <c r="F7" s="4"/>
      <c r="G7" s="27"/>
    </row>
    <row r="8" spans="2:7" ht="15" customHeight="1" thickBot="1" x14ac:dyDescent="0.3">
      <c r="B8" s="2" t="s">
        <v>6</v>
      </c>
      <c r="C8" s="55">
        <f>C7</f>
        <v>1764</v>
      </c>
      <c r="D8" s="5">
        <v>0.8</v>
      </c>
      <c r="E8" s="5">
        <v>1</v>
      </c>
      <c r="F8" s="4">
        <f>IF(MIN(1,SQRT(C8/3600))&lt;=0.2,0,MIN(1,SQRT(C8/3600)))</f>
        <v>0.7</v>
      </c>
      <c r="G8" s="35">
        <f>D8*F8+E8*(1-F8)</f>
        <v>0.86</v>
      </c>
    </row>
    <row r="9" spans="2:7" ht="15" customHeight="1" thickBot="1" x14ac:dyDescent="0.3">
      <c r="B9" s="6"/>
      <c r="C9" s="7"/>
      <c r="D9" s="7"/>
      <c r="E9" s="7"/>
      <c r="F9" s="7"/>
      <c r="G9" s="8"/>
    </row>
    <row r="10" spans="2:7" ht="15" customHeight="1" thickBot="1" x14ac:dyDescent="0.3"/>
    <row r="11" spans="2:7" ht="15" customHeight="1" x14ac:dyDescent="0.25">
      <c r="B11" s="46" t="s">
        <v>13</v>
      </c>
      <c r="C11" s="47"/>
      <c r="D11" s="47"/>
      <c r="E11" s="47"/>
      <c r="F11" s="47"/>
      <c r="G11" s="48"/>
    </row>
    <row r="12" spans="2:7" ht="15" customHeight="1" x14ac:dyDescent="0.25">
      <c r="B12" s="14"/>
      <c r="C12" s="16"/>
      <c r="D12" s="16"/>
      <c r="E12" s="16"/>
      <c r="F12" s="16"/>
      <c r="G12" s="17"/>
    </row>
    <row r="13" spans="2:7" ht="36" customHeight="1" x14ac:dyDescent="0.4">
      <c r="B13" s="2"/>
      <c r="C13" s="19" t="s">
        <v>4</v>
      </c>
      <c r="D13" s="19" t="s">
        <v>2</v>
      </c>
      <c r="E13" s="28" t="s">
        <v>1</v>
      </c>
      <c r="F13" s="19"/>
      <c r="G13" s="20"/>
    </row>
    <row r="14" spans="2:7" ht="15" customHeight="1" x14ac:dyDescent="0.25">
      <c r="B14" s="2" t="s">
        <v>5</v>
      </c>
      <c r="C14" s="55">
        <f>C7</f>
        <v>1764</v>
      </c>
      <c r="D14" s="3">
        <f>D7*D15/D8</f>
        <v>800</v>
      </c>
      <c r="E14" s="25">
        <f>E7/E8*G8</f>
        <v>946</v>
      </c>
      <c r="F14" s="4"/>
      <c r="G14" s="21"/>
    </row>
    <row r="15" spans="2:7" ht="15" customHeight="1" x14ac:dyDescent="0.25">
      <c r="B15" s="2" t="s">
        <v>6</v>
      </c>
      <c r="C15" s="55">
        <f>C8</f>
        <v>1764</v>
      </c>
      <c r="D15" s="5">
        <f>D8</f>
        <v>0.8</v>
      </c>
      <c r="E15" s="18"/>
      <c r="F15" s="18"/>
      <c r="G15" s="13"/>
    </row>
    <row r="16" spans="2:7" ht="15" customHeight="1" thickBot="1" x14ac:dyDescent="0.3">
      <c r="B16" s="6"/>
      <c r="C16" s="7"/>
      <c r="D16" s="7"/>
      <c r="E16" s="7"/>
      <c r="F16" s="7"/>
      <c r="G16" s="8"/>
    </row>
    <row r="18" spans="2:7" x14ac:dyDescent="0.25">
      <c r="B18" s="40" t="s">
        <v>31</v>
      </c>
    </row>
    <row r="20" spans="2:7" x14ac:dyDescent="0.25">
      <c r="B20" s="53" t="s">
        <v>48</v>
      </c>
      <c r="C20" s="53"/>
      <c r="D20" s="53"/>
      <c r="E20" s="53"/>
      <c r="F20" s="53"/>
      <c r="G20" s="53"/>
    </row>
    <row r="21" spans="2:7" s="40" customFormat="1" x14ac:dyDescent="0.25">
      <c r="B21" s="53" t="s">
        <v>50</v>
      </c>
      <c r="C21" s="53"/>
      <c r="D21" s="53"/>
      <c r="E21" s="53"/>
      <c r="F21" s="53"/>
      <c r="G21" s="53"/>
    </row>
    <row r="22" spans="2:7" s="40" customFormat="1" x14ac:dyDescent="0.25">
      <c r="B22" s="53" t="s">
        <v>51</v>
      </c>
      <c r="C22" s="53"/>
      <c r="D22" s="53"/>
      <c r="E22" s="53"/>
      <c r="F22" s="53"/>
      <c r="G22" s="53"/>
    </row>
    <row r="23" spans="2:7" s="40" customFormat="1" x14ac:dyDescent="0.25">
      <c r="B23" s="53" t="s">
        <v>52</v>
      </c>
      <c r="C23" s="53"/>
      <c r="D23" s="53"/>
      <c r="E23" s="53"/>
      <c r="F23" s="53"/>
      <c r="G23" s="53"/>
    </row>
    <row r="24" spans="2:7" s="40" customFormat="1" x14ac:dyDescent="0.25">
      <c r="B24" s="53" t="s">
        <v>53</v>
      </c>
      <c r="C24" s="53"/>
      <c r="D24" s="53"/>
      <c r="E24" s="53"/>
      <c r="F24" s="53"/>
      <c r="G24" s="53"/>
    </row>
    <row r="25" spans="2:7" s="40" customFormat="1" x14ac:dyDescent="0.25">
      <c r="B25" s="53" t="s">
        <v>49</v>
      </c>
      <c r="C25" s="53"/>
      <c r="D25" s="53"/>
      <c r="E25" s="53"/>
      <c r="F25" s="53"/>
      <c r="G25" s="53"/>
    </row>
  </sheetData>
  <pageMargins left="0.7" right="0.7" top="0.75" bottom="0.75" header="0.3" footer="0.3"/>
  <pageSetup scale="9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2"/>
  <sheetViews>
    <sheetView showGridLines="0" zoomScaleNormal="100" workbookViewId="0"/>
  </sheetViews>
  <sheetFormatPr defaultColWidth="8.90625" defaultRowHeight="15" x14ac:dyDescent="0.25"/>
  <cols>
    <col min="1" max="1" width="2.6328125" style="1" customWidth="1"/>
    <col min="2" max="2" width="28.08984375" style="1" customWidth="1"/>
    <col min="3" max="7" width="10" style="1" customWidth="1"/>
    <col min="8" max="9" width="15" style="1" customWidth="1"/>
    <col min="10" max="16384" width="8.90625" style="1"/>
  </cols>
  <sheetData>
    <row r="2" spans="2:7" x14ac:dyDescent="0.25">
      <c r="B2" s="51" t="s">
        <v>7</v>
      </c>
      <c r="C2" s="51"/>
      <c r="D2" s="51"/>
      <c r="E2" s="51"/>
      <c r="F2" s="51"/>
      <c r="G2" s="51"/>
    </row>
    <row r="3" spans="2:7" ht="15.6" thickBot="1" x14ac:dyDescent="0.3"/>
    <row r="4" spans="2:7" ht="15" customHeight="1" x14ac:dyDescent="0.25">
      <c r="B4" s="46" t="s">
        <v>19</v>
      </c>
      <c r="C4" s="47"/>
      <c r="D4" s="47"/>
      <c r="E4" s="47"/>
      <c r="F4" s="47"/>
      <c r="G4" s="48"/>
    </row>
    <row r="5" spans="2:7" ht="15" customHeight="1" x14ac:dyDescent="0.25">
      <c r="B5" s="14"/>
      <c r="C5" s="15"/>
      <c r="D5" s="15"/>
      <c r="E5" s="16"/>
      <c r="F5" s="16"/>
      <c r="G5" s="17"/>
    </row>
    <row r="6" spans="2:7" ht="36" customHeight="1" x14ac:dyDescent="0.4">
      <c r="B6" s="2"/>
      <c r="C6" s="19" t="s">
        <v>4</v>
      </c>
      <c r="D6" s="19" t="s">
        <v>2</v>
      </c>
      <c r="E6" s="19" t="s">
        <v>1</v>
      </c>
      <c r="F6" s="19" t="s">
        <v>0</v>
      </c>
      <c r="G6" s="20" t="s">
        <v>3</v>
      </c>
    </row>
    <row r="7" spans="2:7" ht="15" customHeight="1" thickBot="1" x14ac:dyDescent="0.3">
      <c r="B7" s="2" t="s">
        <v>5</v>
      </c>
      <c r="C7" s="55">
        <v>1764</v>
      </c>
      <c r="D7" s="3">
        <v>800</v>
      </c>
      <c r="E7" s="3">
        <v>1100</v>
      </c>
      <c r="F7" s="4"/>
      <c r="G7" s="27"/>
    </row>
    <row r="8" spans="2:7" ht="15" customHeight="1" thickBot="1" x14ac:dyDescent="0.3">
      <c r="B8" s="2" t="s">
        <v>6</v>
      </c>
      <c r="C8" s="55">
        <f>C7</f>
        <v>1764</v>
      </c>
      <c r="D8" s="5">
        <v>0.8</v>
      </c>
      <c r="E8" s="5">
        <v>1</v>
      </c>
      <c r="F8" s="4">
        <f>IF(MIN(1,SQRT(C8/3600))&lt;=0.2,0,MIN(1,SQRT(C8/3600)))</f>
        <v>0.7</v>
      </c>
      <c r="G8" s="35">
        <f>D8*F8+E8*(1-F8)</f>
        <v>0.86</v>
      </c>
    </row>
    <row r="9" spans="2:7" ht="15" customHeight="1" thickBot="1" x14ac:dyDescent="0.3">
      <c r="B9" s="6"/>
      <c r="C9" s="7"/>
      <c r="D9" s="7"/>
      <c r="E9" s="7"/>
      <c r="F9" s="7"/>
      <c r="G9" s="8"/>
    </row>
    <row r="10" spans="2:7" ht="15" customHeight="1" thickBot="1" x14ac:dyDescent="0.3"/>
    <row r="11" spans="2:7" ht="15" customHeight="1" x14ac:dyDescent="0.25">
      <c r="B11" s="46" t="s">
        <v>20</v>
      </c>
      <c r="C11" s="47"/>
      <c r="D11" s="47"/>
      <c r="E11" s="47"/>
      <c r="F11" s="47"/>
      <c r="G11" s="48"/>
    </row>
    <row r="12" spans="2:7" ht="15" customHeight="1" x14ac:dyDescent="0.25">
      <c r="B12" s="14"/>
      <c r="C12" s="16"/>
      <c r="D12" s="16"/>
      <c r="E12" s="16"/>
      <c r="F12" s="16"/>
      <c r="G12" s="17"/>
    </row>
    <row r="13" spans="2:7" ht="36" customHeight="1" x14ac:dyDescent="0.4">
      <c r="B13" s="2"/>
      <c r="C13" s="19" t="s">
        <v>4</v>
      </c>
      <c r="D13" s="19" t="s">
        <v>2</v>
      </c>
      <c r="E13" s="28" t="s">
        <v>1</v>
      </c>
      <c r="F13" s="19"/>
      <c r="G13" s="20"/>
    </row>
    <row r="14" spans="2:7" ht="15" customHeight="1" x14ac:dyDescent="0.25">
      <c r="B14" s="2" t="s">
        <v>5</v>
      </c>
      <c r="C14" s="55">
        <f>C7</f>
        <v>1764</v>
      </c>
      <c r="D14" s="3">
        <f>D7*D15/D8</f>
        <v>800</v>
      </c>
      <c r="E14" s="3">
        <f>E7/E8*G8</f>
        <v>946</v>
      </c>
      <c r="F14" s="4"/>
      <c r="G14" s="21"/>
    </row>
    <row r="15" spans="2:7" ht="15" customHeight="1" x14ac:dyDescent="0.25">
      <c r="B15" s="2" t="s">
        <v>6</v>
      </c>
      <c r="C15" s="55">
        <f>C8</f>
        <v>1764</v>
      </c>
      <c r="D15" s="5">
        <f>D8</f>
        <v>0.8</v>
      </c>
      <c r="E15" s="26">
        <f>E8*E14/E7</f>
        <v>0.86</v>
      </c>
      <c r="F15" s="18"/>
      <c r="G15" s="13"/>
    </row>
    <row r="16" spans="2:7" ht="15" customHeight="1" thickBot="1" x14ac:dyDescent="0.3">
      <c r="B16" s="6"/>
      <c r="C16" s="7"/>
      <c r="D16" s="7"/>
      <c r="E16" s="7"/>
      <c r="F16" s="7"/>
      <c r="G16" s="8"/>
    </row>
    <row r="18" spans="2:7" x14ac:dyDescent="0.25">
      <c r="B18" s="40" t="s">
        <v>31</v>
      </c>
    </row>
    <row r="20" spans="2:7" x14ac:dyDescent="0.25">
      <c r="B20" s="53" t="s">
        <v>54</v>
      </c>
      <c r="C20" s="52"/>
      <c r="D20" s="52"/>
      <c r="E20" s="52"/>
      <c r="F20" s="52"/>
      <c r="G20" s="52"/>
    </row>
    <row r="21" spans="2:7" x14ac:dyDescent="0.25">
      <c r="B21" s="53" t="s">
        <v>55</v>
      </c>
    </row>
    <row r="22" spans="2:7" x14ac:dyDescent="0.25">
      <c r="B22" s="53" t="s">
        <v>56</v>
      </c>
    </row>
  </sheetData>
  <pageMargins left="0.7" right="0.7" top="0.75" bottom="0.75" header="0.3" footer="0.3"/>
  <pageSetup scale="9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3"/>
  <sheetViews>
    <sheetView showGridLines="0" zoomScaleNormal="100" workbookViewId="0"/>
  </sheetViews>
  <sheetFormatPr defaultColWidth="8.90625" defaultRowHeight="15" x14ac:dyDescent="0.25"/>
  <cols>
    <col min="1" max="1" width="2.6328125" style="1" customWidth="1"/>
    <col min="2" max="2" width="28.1796875" style="1" customWidth="1"/>
    <col min="3" max="7" width="10" style="1" customWidth="1"/>
    <col min="8" max="9" width="15" style="1" customWidth="1"/>
    <col min="10" max="16384" width="8.90625" style="1"/>
  </cols>
  <sheetData>
    <row r="2" spans="2:7" x14ac:dyDescent="0.25">
      <c r="B2" s="51" t="s">
        <v>7</v>
      </c>
      <c r="C2" s="51"/>
      <c r="D2" s="51"/>
      <c r="E2" s="51"/>
      <c r="F2" s="51"/>
      <c r="G2" s="51"/>
    </row>
    <row r="3" spans="2:7" ht="15.6" thickBot="1" x14ac:dyDescent="0.3"/>
    <row r="4" spans="2:7" ht="15" customHeight="1" x14ac:dyDescent="0.25">
      <c r="B4" s="46" t="s">
        <v>21</v>
      </c>
      <c r="C4" s="9"/>
      <c r="D4" s="9"/>
      <c r="E4" s="10"/>
      <c r="F4" s="10"/>
      <c r="G4" s="11"/>
    </row>
    <row r="5" spans="2:7" ht="15" customHeight="1" x14ac:dyDescent="0.25">
      <c r="B5" s="14"/>
      <c r="C5" s="15"/>
      <c r="D5" s="15"/>
      <c r="E5" s="16"/>
      <c r="F5" s="16"/>
      <c r="G5" s="17"/>
    </row>
    <row r="6" spans="2:7" ht="36" customHeight="1" x14ac:dyDescent="0.4">
      <c r="B6" s="2"/>
      <c r="C6" s="19" t="s">
        <v>4</v>
      </c>
      <c r="D6" s="19" t="s">
        <v>2</v>
      </c>
      <c r="E6" s="19" t="s">
        <v>1</v>
      </c>
      <c r="F6" s="19" t="s">
        <v>0</v>
      </c>
      <c r="G6" s="20" t="s">
        <v>3</v>
      </c>
    </row>
    <row r="7" spans="2:7" ht="15" customHeight="1" thickBot="1" x14ac:dyDescent="0.3">
      <c r="B7" s="2" t="s">
        <v>5</v>
      </c>
      <c r="C7" s="55">
        <v>1764</v>
      </c>
      <c r="D7" s="3">
        <v>800</v>
      </c>
      <c r="E7" s="25">
        <v>1100</v>
      </c>
      <c r="F7" s="4"/>
      <c r="G7" s="27"/>
    </row>
    <row r="8" spans="2:7" ht="15" customHeight="1" thickBot="1" x14ac:dyDescent="0.3">
      <c r="B8" s="2" t="s">
        <v>6</v>
      </c>
      <c r="C8" s="55">
        <v>1764</v>
      </c>
      <c r="D8" s="5">
        <v>0.8</v>
      </c>
      <c r="E8" s="26">
        <v>1</v>
      </c>
      <c r="F8" s="4">
        <f>IF(MIN(1,SQRT(C8/3600))&lt;=0.2,0,MIN(1,SQRT(C8/3600)))</f>
        <v>0.7</v>
      </c>
      <c r="G8" s="12">
        <f>D8*F8+E8*(1-F8)</f>
        <v>0.86</v>
      </c>
    </row>
    <row r="9" spans="2:7" ht="15" customHeight="1" thickBot="1" x14ac:dyDescent="0.3">
      <c r="B9" s="6"/>
      <c r="C9" s="7"/>
      <c r="D9" s="7"/>
      <c r="E9" s="7"/>
      <c r="F9" s="7"/>
      <c r="G9" s="8"/>
    </row>
    <row r="10" spans="2:7" ht="15" customHeight="1" thickBot="1" x14ac:dyDescent="0.3"/>
    <row r="11" spans="2:7" ht="15" customHeight="1" x14ac:dyDescent="0.25">
      <c r="B11" s="38" t="s">
        <v>22</v>
      </c>
      <c r="C11" s="10"/>
      <c r="D11" s="10"/>
      <c r="E11" s="10"/>
      <c r="F11" s="10"/>
      <c r="G11" s="11"/>
    </row>
    <row r="12" spans="2:7" ht="15" customHeight="1" x14ac:dyDescent="0.25">
      <c r="B12" s="14"/>
      <c r="C12" s="16"/>
      <c r="D12" s="16"/>
      <c r="E12" s="16"/>
      <c r="F12" s="16"/>
      <c r="G12" s="17"/>
    </row>
    <row r="13" spans="2:7" ht="36" customHeight="1" thickBot="1" x14ac:dyDescent="0.45">
      <c r="B13" s="2"/>
      <c r="C13" s="19" t="s">
        <v>4</v>
      </c>
      <c r="D13" s="19" t="s">
        <v>2</v>
      </c>
      <c r="E13" s="19" t="s">
        <v>1</v>
      </c>
      <c r="F13" s="19" t="s">
        <v>0</v>
      </c>
      <c r="G13" s="20" t="s">
        <v>3</v>
      </c>
    </row>
    <row r="14" spans="2:7" ht="15" customHeight="1" thickBot="1" x14ac:dyDescent="0.3">
      <c r="B14" s="2" t="s">
        <v>5</v>
      </c>
      <c r="C14" s="55">
        <f>C7</f>
        <v>1764</v>
      </c>
      <c r="D14" s="3">
        <f>D7*D15/D8</f>
        <v>800</v>
      </c>
      <c r="E14" s="25">
        <f>E7*E15/E8</f>
        <v>946</v>
      </c>
      <c r="F14" s="4">
        <f>IF(MIN(1,SQRT(C14/24000))&lt;=0.2,0,MIN(1,SQRT(C14/24000)))</f>
        <v>0.27110883423451915</v>
      </c>
      <c r="G14" s="36">
        <f>D14*F14+E14*(1-F14)</f>
        <v>906.41811020176033</v>
      </c>
    </row>
    <row r="15" spans="2:7" ht="15" customHeight="1" x14ac:dyDescent="0.25">
      <c r="B15" s="2" t="s">
        <v>6</v>
      </c>
      <c r="C15" s="55">
        <f>C8</f>
        <v>1764</v>
      </c>
      <c r="D15" s="5">
        <f>D8</f>
        <v>0.8</v>
      </c>
      <c r="E15" s="26">
        <f>G8</f>
        <v>0.86</v>
      </c>
      <c r="F15" s="18"/>
      <c r="G15" s="13"/>
    </row>
    <row r="16" spans="2:7" ht="15" customHeight="1" thickBot="1" x14ac:dyDescent="0.3">
      <c r="B16" s="6"/>
      <c r="C16" s="7"/>
      <c r="D16" s="7"/>
      <c r="E16" s="7"/>
      <c r="F16" s="7"/>
      <c r="G16" s="8"/>
    </row>
    <row r="18" spans="2:7" x14ac:dyDescent="0.25">
      <c r="B18" s="40" t="s">
        <v>24</v>
      </c>
    </row>
    <row r="20" spans="2:7" x14ac:dyDescent="0.25">
      <c r="B20" s="53" t="s">
        <v>57</v>
      </c>
      <c r="C20" s="53"/>
      <c r="D20" s="53"/>
      <c r="E20" s="53"/>
      <c r="F20" s="53"/>
      <c r="G20" s="53"/>
    </row>
    <row r="21" spans="2:7" x14ac:dyDescent="0.25">
      <c r="B21" s="53" t="s">
        <v>64</v>
      </c>
    </row>
    <row r="22" spans="2:7" x14ac:dyDescent="0.25">
      <c r="B22" s="53" t="s">
        <v>58</v>
      </c>
    </row>
    <row r="23" spans="2:7" x14ac:dyDescent="0.25">
      <c r="B23" s="53" t="s">
        <v>65</v>
      </c>
    </row>
  </sheetData>
  <pageMargins left="0.7" right="0.7" top="0.75" bottom="0.75" header="0.3" footer="0.3"/>
  <pageSetup scale="6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6"/>
  <sheetViews>
    <sheetView showGridLines="0" zoomScaleNormal="100" workbookViewId="0"/>
  </sheetViews>
  <sheetFormatPr defaultColWidth="8.90625" defaultRowHeight="15" x14ac:dyDescent="0.25"/>
  <cols>
    <col min="1" max="1" width="2.6328125" style="1" customWidth="1"/>
    <col min="2" max="2" width="28.1796875" style="1" customWidth="1"/>
    <col min="3" max="7" width="10" style="1" customWidth="1"/>
    <col min="8" max="9" width="15" style="1" customWidth="1"/>
    <col min="10" max="16384" width="8.90625" style="1"/>
  </cols>
  <sheetData>
    <row r="2" spans="2:7" x14ac:dyDescent="0.25">
      <c r="B2" s="51" t="s">
        <v>7</v>
      </c>
      <c r="C2" s="51"/>
      <c r="D2" s="51"/>
      <c r="E2" s="51"/>
      <c r="F2" s="51"/>
      <c r="G2" s="51"/>
    </row>
    <row r="3" spans="2:7" ht="15.6" thickBot="1" x14ac:dyDescent="0.3"/>
    <row r="4" spans="2:7" ht="15" customHeight="1" x14ac:dyDescent="0.25">
      <c r="B4" s="46" t="s">
        <v>17</v>
      </c>
      <c r="C4" s="47"/>
      <c r="D4" s="47"/>
      <c r="E4" s="47"/>
      <c r="F4" s="47"/>
      <c r="G4" s="48"/>
    </row>
    <row r="5" spans="2:7" ht="15" customHeight="1" x14ac:dyDescent="0.25">
      <c r="B5" s="14"/>
      <c r="C5" s="15"/>
      <c r="D5" s="15"/>
      <c r="E5" s="16"/>
      <c r="F5" s="16"/>
      <c r="G5" s="17"/>
    </row>
    <row r="6" spans="2:7" ht="36" customHeight="1" thickBot="1" x14ac:dyDescent="0.45">
      <c r="B6" s="2"/>
      <c r="C6" s="19" t="s">
        <v>4</v>
      </c>
      <c r="D6" s="19" t="s">
        <v>2</v>
      </c>
      <c r="E6" s="19" t="s">
        <v>1</v>
      </c>
      <c r="F6" s="19" t="s">
        <v>0</v>
      </c>
      <c r="G6" s="20" t="s">
        <v>3</v>
      </c>
    </row>
    <row r="7" spans="2:7" ht="15" customHeight="1" thickBot="1" x14ac:dyDescent="0.3">
      <c r="B7" s="2" t="s">
        <v>5</v>
      </c>
      <c r="C7" s="55">
        <v>1764</v>
      </c>
      <c r="D7" s="3">
        <v>800</v>
      </c>
      <c r="E7" s="3">
        <v>1100</v>
      </c>
      <c r="F7" s="33">
        <f>IF(MIN(1,SQRT(C7/24000))&lt;=0.2,0,MIN(1,SQRT(C7/24000)))</f>
        <v>0.27110883423451915</v>
      </c>
      <c r="G7" s="37">
        <f>D7*F7+E7*(1-F7)</f>
        <v>1018.6673497296442</v>
      </c>
    </row>
    <row r="8" spans="2:7" ht="15" customHeight="1" thickBot="1" x14ac:dyDescent="0.3">
      <c r="B8" s="2" t="s">
        <v>6</v>
      </c>
      <c r="C8" s="55">
        <v>1764</v>
      </c>
      <c r="D8" s="5">
        <v>0.8</v>
      </c>
      <c r="E8" s="5">
        <v>1</v>
      </c>
      <c r="F8" s="33">
        <f>IF(MIN(1,SQRT(C8/3600))&lt;=0.2,0,MIN(1,SQRT(C8/3600)))</f>
        <v>0.7</v>
      </c>
      <c r="G8" s="24">
        <f>D8*F8+E8*(1-F8)</f>
        <v>0.86</v>
      </c>
    </row>
    <row r="9" spans="2:7" ht="15" customHeight="1" thickBot="1" x14ac:dyDescent="0.3">
      <c r="B9" s="6"/>
      <c r="C9" s="7"/>
      <c r="D9" s="7"/>
      <c r="E9" s="7"/>
      <c r="F9" s="7"/>
      <c r="G9" s="8"/>
    </row>
    <row r="11" spans="2:7" x14ac:dyDescent="0.25">
      <c r="B11" s="40" t="s">
        <v>23</v>
      </c>
    </row>
    <row r="13" spans="2:7" x14ac:dyDescent="0.25">
      <c r="B13" s="53" t="s">
        <v>59</v>
      </c>
      <c r="C13" s="53"/>
      <c r="D13" s="53"/>
      <c r="E13" s="53"/>
      <c r="F13" s="53"/>
      <c r="G13" s="53"/>
    </row>
    <row r="14" spans="2:7" x14ac:dyDescent="0.25">
      <c r="B14" s="53" t="s">
        <v>60</v>
      </c>
    </row>
    <row r="15" spans="2:7" x14ac:dyDescent="0.25">
      <c r="B15" s="53" t="s">
        <v>61</v>
      </c>
    </row>
    <row r="16" spans="2:7" x14ac:dyDescent="0.25">
      <c r="B16" s="53" t="s">
        <v>62</v>
      </c>
    </row>
  </sheetData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1</vt:lpstr>
      <vt:lpstr>2</vt:lpstr>
      <vt:lpstr>3</vt:lpstr>
      <vt:lpstr>4</vt:lpstr>
      <vt:lpstr>5</vt:lpstr>
      <vt:lpstr>6</vt:lpstr>
      <vt:lpstr>7</vt:lpstr>
      <vt:lpstr>'1'!Print_Area</vt:lpstr>
      <vt:lpstr>'2'!Print_Area</vt:lpstr>
      <vt:lpstr>'3'!Print_Area</vt:lpstr>
      <vt:lpstr>'4'!Print_Area</vt:lpstr>
      <vt:lpstr>'5'!Print_Area</vt:lpstr>
      <vt:lpstr>Readme!Print_Area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2015-05-20T16:40:31Z</dcterms:created>
  <dcterms:modified xsi:type="dcterms:W3CDTF">2015-05-20T16:42:13Z</dcterms:modified>
</cp:coreProperties>
</file>